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480" yWindow="105" windowWidth="11250" windowHeight="10290" activeTab="0"/>
  </bookViews>
  <sheets>
    <sheet name="PA Rate Calculator" sheetId="1" r:id="rId1"/>
  </sheets>
  <definedNames>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'PA Rate Calculator'!$B$4</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s>
  <calcPr fullCalcOnLoad="1"/>
</workbook>
</file>

<file path=xl/sharedStrings.xml><?xml version="1.0" encoding="utf-8"?>
<sst xmlns="http://schemas.openxmlformats.org/spreadsheetml/2006/main" count="33" uniqueCount="15">
  <si>
    <t>premium breakdown</t>
  </si>
  <si>
    <t>rate/$1,000.00</t>
  </si>
  <si>
    <t>N/A</t>
  </si>
  <si>
    <t>to</t>
  </si>
  <si>
    <t>Rate Type:</t>
  </si>
  <si>
    <t>PA Company or Agent Procedure Rate Calculator</t>
  </si>
  <si>
    <t>Sale (5.50A)</t>
  </si>
  <si>
    <t>Non-Sale (5.50B)</t>
  </si>
  <si>
    <t>Sale rates:</t>
  </si>
  <si>
    <t>Non-Sale rates:</t>
  </si>
  <si>
    <r>
      <t xml:space="preserve">The Pennsylvania Manual of Rates and Forms (the "Rate Manual") has been filed with and approved by the Pennsylvania Insurance Department effective July 1, 2012. 
Please </t>
    </r>
    <r>
      <rPr>
        <b/>
        <i/>
        <u val="single"/>
        <sz val="10"/>
        <rFont val="Times New Roman"/>
        <family val="1"/>
      </rPr>
      <t>insert the liability amount in the "Policy Liability Amount" space below</t>
    </r>
    <r>
      <rPr>
        <b/>
        <i/>
        <sz val="10"/>
        <rFont val="Times New Roman"/>
        <family val="1"/>
      </rPr>
      <t xml:space="preserve"> and the respective charge will automatically appear for the most common transactions.  References to Rate Manual sections appear after the rate type.  If you have a transaction that is not covered by the rate calculator, please consult the Rate Manual or your local servicing First American office.
</t>
    </r>
    <r>
      <rPr>
        <b/>
        <i/>
        <u val="single"/>
        <sz val="10"/>
        <rFont val="Times New Roman"/>
        <family val="1"/>
      </rPr>
      <t>We recommend that you bookmark this page</t>
    </r>
    <r>
      <rPr>
        <b/>
        <i/>
        <sz val="10"/>
        <rFont val="Times New Roman"/>
        <family val="1"/>
      </rPr>
      <t xml:space="preserve"> rather than download the document to your computer, especially if you use this calculator frequently.  Rates are subject to change and this will ensure that you are using the most current version of this calculator.</t>
    </r>
  </si>
  <si>
    <t>Policy Liability Amount:</t>
  </si>
  <si>
    <r>
      <t xml:space="preserve">Notes:
</t>
    </r>
    <r>
      <rPr>
        <sz val="10"/>
        <rFont val="Arial"/>
        <family val="2"/>
      </rPr>
      <t>See Section 5.0(A) of the Rate Manual for a more detailed explanation of the Company or Agent Procedure.</t>
    </r>
    <r>
      <rPr>
        <b/>
        <u val="single"/>
        <sz val="10"/>
        <rFont val="Arial"/>
        <family val="2"/>
      </rPr>
      <t xml:space="preserve">
</t>
    </r>
    <r>
      <rPr>
        <sz val="10"/>
        <rFont val="Arial"/>
        <family val="2"/>
      </rPr>
      <t xml:space="preserve">
See Section 5.9 of the Rate Manual for a description of qualifications and the additional $200 Charge associated with the issuance of the Enhanced Coverage Residential loan policy.
See Section 5.8B of the Rate Manual for the additional $100.00 Charge associated with the issuance of the Short Form Residential Loan policy.  When this policy form is issued, there can be no separate charge for TIRBOP Endorsements PA 100 and PA 300.
See Section 6 of the Rate Manual for additional Charges associated with TIRBOP endorsements.</t>
    </r>
  </si>
  <si>
    <t>Enhanced Sale (5.9)</t>
  </si>
  <si>
    <t>Enhanced Non-Sale (5.9)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</si>
</sst>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yy;@"/>
    <numFmt numFmtId="167" formatCode="00000"/>
  </numFmts>
  <fonts count="45">
    <font>
      <sz val="10"/>
      <name val="Arial"/>
      <family val="0"/>
    </font>
    <font>
      <sz val="8"/>
      <name val="Arial"/>
      <family val="0"/>
    </font>
    <font>
      <b/>
      <sz val="10"/>
      <name val="Arial"/>
      <family val="2"/>
    </font>
    <font>
      <b/>
      <u val="single"/>
      <sz val="10"/>
      <name val="Arial"/>
      <family val="2"/>
    </font>
    <font>
      <u val="single"/>
      <sz val="10"/>
      <color indexed="12"/>
      <name val="Arial"/>
      <family val="0"/>
    </font>
    <font>
      <u val="single"/>
      <sz val="10"/>
      <color indexed="36"/>
      <name val="Arial"/>
      <family val="0"/>
    </font>
    <font>
      <sz val="10"/>
      <color indexed="9"/>
      <name val="Arial"/>
      <family val="0"/>
    </font>
    <font>
      <b/>
      <sz val="14"/>
      <color indexed="9"/>
      <name val="Arial"/>
      <family val="0"/>
    </font>
    <font>
      <b/>
      <i/>
      <sz val="10"/>
      <name val="Times New Roman"/>
      <family val="1"/>
    </font>
    <font>
      <b/>
      <i/>
      <sz val="10"/>
      <name val="Arial"/>
      <family val="0"/>
    </font>
    <font>
      <b/>
      <i/>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color indexed="63"/>
      </left>
      <right>
        <color indexed="63"/>
      </right>
      <top>
        <color indexed="63"/>
      </top>
      <bottom style="medium">
        <color indexed="10"/>
      </bottom>
    </border>
    <border>
      <left style="medium">
        <color indexed="10"/>
      </left>
      <right>
        <color indexed="63"/>
      </right>
      <top>
        <color indexed="63"/>
      </top>
      <bottom style="medium">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2" fillId="33" borderId="0" xfId="0" applyFont="1" applyFill="1" applyBorder="1" applyAlignment="1">
      <alignment/>
    </xf>
    <xf numFmtId="164" fontId="0" fillId="34" borderId="0" xfId="0" applyNumberFormat="1" applyFont="1" applyFill="1" applyBorder="1" applyAlignment="1">
      <alignment/>
    </xf>
    <xf numFmtId="0" fontId="0" fillId="33" borderId="0" xfId="0" applyFill="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33" borderId="11" xfId="0" applyFont="1" applyFill="1" applyBorder="1" applyAlignment="1">
      <alignment/>
    </xf>
    <xf numFmtId="0" fontId="0" fillId="33" borderId="13" xfId="0" applyFill="1" applyBorder="1" applyAlignment="1">
      <alignment/>
    </xf>
    <xf numFmtId="164" fontId="0" fillId="34" borderId="0" xfId="0" applyNumberFormat="1" applyFill="1" applyBorder="1" applyAlignment="1" applyProtection="1">
      <alignment/>
      <protection locked="0"/>
    </xf>
    <xf numFmtId="0" fontId="0" fillId="33" borderId="0" xfId="0" applyFill="1" applyBorder="1" applyAlignment="1">
      <alignment wrapText="1"/>
    </xf>
    <xf numFmtId="0" fontId="2" fillId="33" borderId="0" xfId="0" applyFont="1" applyFill="1" applyBorder="1" applyAlignment="1">
      <alignment/>
    </xf>
    <xf numFmtId="0" fontId="0" fillId="33" borderId="0" xfId="0" applyFill="1" applyBorder="1" applyAlignment="1">
      <alignment/>
    </xf>
    <xf numFmtId="0" fontId="2" fillId="33" borderId="0" xfId="0" applyFont="1" applyFill="1" applyBorder="1" applyAlignment="1">
      <alignment horizontal="center"/>
    </xf>
    <xf numFmtId="164" fontId="0" fillId="33" borderId="0" xfId="0" applyNumberFormat="1" applyFill="1" applyBorder="1" applyAlignment="1">
      <alignment horizontal="center"/>
    </xf>
    <xf numFmtId="0" fontId="0" fillId="33" borderId="0" xfId="0" applyFill="1" applyBorder="1" applyAlignment="1">
      <alignment horizontal="center"/>
    </xf>
    <xf numFmtId="164" fontId="0" fillId="33" borderId="0" xfId="0" applyNumberFormat="1" applyFill="1" applyBorder="1" applyAlignment="1">
      <alignment/>
    </xf>
    <xf numFmtId="164" fontId="2" fillId="33" borderId="0" xfId="0" applyNumberFormat="1" applyFont="1" applyFill="1" applyBorder="1" applyAlignment="1">
      <alignment/>
    </xf>
    <xf numFmtId="0" fontId="3" fillId="33" borderId="11" xfId="0" applyFont="1" applyFill="1" applyBorder="1" applyAlignment="1">
      <alignment/>
    </xf>
    <xf numFmtId="0" fontId="0" fillId="33" borderId="11" xfId="0" applyFont="1" applyFill="1" applyBorder="1" applyAlignment="1">
      <alignment/>
    </xf>
    <xf numFmtId="0" fontId="0" fillId="33" borderId="11" xfId="0" applyFill="1" applyBorder="1" applyAlignment="1">
      <alignment wrapText="1"/>
    </xf>
    <xf numFmtId="0" fontId="2" fillId="33" borderId="11" xfId="0" applyFont="1" applyFill="1" applyBorder="1" applyAlignment="1">
      <alignment wrapText="1"/>
    </xf>
    <xf numFmtId="0" fontId="0" fillId="33" borderId="14" xfId="0" applyFill="1" applyBorder="1" applyAlignment="1">
      <alignment wrapText="1"/>
    </xf>
    <xf numFmtId="164" fontId="0" fillId="33" borderId="13" xfId="0" applyNumberFormat="1" applyFill="1" applyBorder="1" applyAlignment="1">
      <alignment horizontal="center"/>
    </xf>
    <xf numFmtId="0" fontId="0" fillId="33" borderId="13" xfId="0" applyFill="1" applyBorder="1" applyAlignment="1">
      <alignment horizontal="center"/>
    </xf>
    <xf numFmtId="164" fontId="0" fillId="33" borderId="13" xfId="0" applyNumberFormat="1" applyFill="1" applyBorder="1" applyAlignment="1">
      <alignment/>
    </xf>
    <xf numFmtId="164" fontId="2" fillId="33" borderId="13" xfId="0" applyNumberFormat="1" applyFont="1" applyFill="1" applyBorder="1" applyAlignment="1">
      <alignment/>
    </xf>
    <xf numFmtId="0" fontId="0" fillId="0" borderId="0" xfId="0" applyBorder="1" applyAlignment="1">
      <alignment/>
    </xf>
    <xf numFmtId="164" fontId="0" fillId="0" borderId="0" xfId="0" applyNumberFormat="1" applyFill="1" applyBorder="1" applyAlignment="1" applyProtection="1">
      <alignment/>
      <protection locked="0"/>
    </xf>
    <xf numFmtId="164" fontId="0" fillId="35" borderId="0" xfId="0" applyNumberFormat="1" applyFont="1" applyFill="1" applyBorder="1" applyAlignment="1">
      <alignment/>
    </xf>
    <xf numFmtId="164" fontId="0" fillId="35" borderId="0" xfId="0" applyNumberFormat="1" applyFill="1" applyBorder="1" applyAlignment="1">
      <alignment/>
    </xf>
    <xf numFmtId="164" fontId="2" fillId="35" borderId="0" xfId="0" applyNumberFormat="1" applyFont="1" applyFill="1" applyBorder="1" applyAlignment="1">
      <alignment/>
    </xf>
    <xf numFmtId="10" fontId="0" fillId="35" borderId="0" xfId="0" applyNumberFormat="1" applyFill="1" applyBorder="1" applyAlignment="1">
      <alignment horizontal="center"/>
    </xf>
    <xf numFmtId="0" fontId="3" fillId="33" borderId="0" xfId="0" applyFont="1" applyFill="1" applyBorder="1" applyAlignment="1">
      <alignment vertical="top" wrapText="1"/>
    </xf>
    <xf numFmtId="164" fontId="0" fillId="35" borderId="13" xfId="0" applyNumberFormat="1" applyFill="1" applyBorder="1" applyAlignment="1">
      <alignment horizontal="right" wrapText="1"/>
    </xf>
    <xf numFmtId="0" fontId="8" fillId="33" borderId="15" xfId="0" applyFont="1" applyFill="1" applyBorder="1" applyAlignment="1">
      <alignment vertical="center" wrapText="1"/>
    </xf>
    <xf numFmtId="0" fontId="9" fillId="33" borderId="15" xfId="0" applyFont="1" applyFill="1" applyBorder="1" applyAlignment="1">
      <alignment vertical="center" wrapText="1"/>
    </xf>
    <xf numFmtId="0" fontId="9" fillId="0" borderId="16" xfId="0" applyFont="1" applyBorder="1" applyAlignment="1">
      <alignment wrapText="1"/>
    </xf>
    <xf numFmtId="0" fontId="7" fillId="36" borderId="11" xfId="0" applyFont="1" applyFill="1" applyBorder="1" applyAlignment="1">
      <alignment horizontal="center"/>
    </xf>
    <xf numFmtId="0" fontId="6" fillId="36" borderId="0" xfId="0" applyFont="1" applyFill="1" applyBorder="1" applyAlignment="1">
      <alignment horizontal="center"/>
    </xf>
    <xf numFmtId="0" fontId="0" fillId="0" borderId="12" xfId="0" applyBorder="1" applyAlignment="1">
      <alignment horizontal="center"/>
    </xf>
    <xf numFmtId="0" fontId="2" fillId="33" borderId="0" xfId="0" applyFont="1" applyFill="1" applyBorder="1" applyAlignment="1">
      <alignment horizontal="center"/>
    </xf>
    <xf numFmtId="164" fontId="0" fillId="33" borderId="0" xfId="0" applyNumberFormat="1" applyFill="1" applyBorder="1" applyAlignment="1">
      <alignment horizontal="center"/>
    </xf>
    <xf numFmtId="0" fontId="0" fillId="33" borderId="0" xfId="0" applyFill="1" applyBorder="1" applyAlignment="1">
      <alignment horizontal="center"/>
    </xf>
    <xf numFmtId="0" fontId="2" fillId="33" borderId="0" xfId="0" applyFont="1" applyFill="1" applyBorder="1" applyAlignment="1">
      <alignment/>
    </xf>
    <xf numFmtId="0" fontId="0" fillId="33" borderId="0" xfId="0" applyFill="1" applyBorder="1" applyAlignment="1">
      <alignment/>
    </xf>
    <xf numFmtId="0" fontId="0" fillId="35" borderId="0" xfId="0" applyFill="1" applyBorder="1" applyAlignment="1">
      <alignment/>
    </xf>
    <xf numFmtId="10" fontId="0" fillId="35" borderId="0" xfId="0" applyNumberFormat="1" applyFill="1" applyBorder="1" applyAlignment="1">
      <alignment horizontal="center"/>
    </xf>
    <xf numFmtId="0" fontId="0" fillId="35" borderId="0" xfId="0" applyFill="1" applyBorder="1" applyAlignment="1">
      <alignment horizontal="center"/>
    </xf>
    <xf numFmtId="0" fontId="3" fillId="33" borderId="17" xfId="0" applyFont="1" applyFill="1" applyBorder="1" applyAlignment="1">
      <alignment vertical="top" wrapText="1"/>
    </xf>
    <xf numFmtId="0" fontId="3" fillId="33" borderId="18" xfId="0" applyFont="1" applyFill="1" applyBorder="1" applyAlignment="1">
      <alignment vertical="top" wrapText="1"/>
    </xf>
    <xf numFmtId="164" fontId="0" fillId="33"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219075</xdr:rowOff>
    </xdr:from>
    <xdr:to>
      <xdr:col>0</xdr:col>
      <xdr:colOff>2028825</xdr:colOff>
      <xdr:row>0</xdr:row>
      <xdr:rowOff>1381125</xdr:rowOff>
    </xdr:to>
    <xdr:pic>
      <xdr:nvPicPr>
        <xdr:cNvPr id="1" name="Picture 1" descr="FATitleInsCo_Vert-300"/>
        <xdr:cNvPicPr preferRelativeResize="1">
          <a:picLocks noChangeAspect="1"/>
        </xdr:cNvPicPr>
      </xdr:nvPicPr>
      <xdr:blipFill>
        <a:blip r:embed="rId1"/>
        <a:stretch>
          <a:fillRect/>
        </a:stretch>
      </xdr:blipFill>
      <xdr:spPr>
        <a:xfrm>
          <a:off x="314325" y="219075"/>
          <a:ext cx="17145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4" sqref="B4"/>
    </sheetView>
  </sheetViews>
  <sheetFormatPr defaultColWidth="9.140625" defaultRowHeight="12.75"/>
  <cols>
    <col min="1" max="1" width="38.7109375" style="1" customWidth="1"/>
    <col min="2" max="2" width="14.421875" style="1" customWidth="1"/>
    <col min="3" max="3" width="3.7109375" style="1" customWidth="1"/>
    <col min="4" max="4" width="19.7109375" style="1" hidden="1" customWidth="1"/>
    <col min="5" max="5" width="3.7109375" style="1" hidden="1" customWidth="1"/>
    <col min="6" max="6" width="19.7109375" style="1" hidden="1" customWidth="1"/>
    <col min="7" max="7" width="9.140625" style="1" hidden="1" customWidth="1"/>
    <col min="8" max="8" width="4.28125" style="1" hidden="1" customWidth="1"/>
    <col min="9" max="9" width="19.8515625" style="1" hidden="1" customWidth="1"/>
    <col min="10" max="10" width="74.421875" style="1" customWidth="1"/>
    <col min="11" max="16384" width="9.140625" style="1" customWidth="1"/>
  </cols>
  <sheetData>
    <row r="1" spans="1:10" ht="159" customHeight="1">
      <c r="A1" s="6"/>
      <c r="B1" s="37" t="s">
        <v>10</v>
      </c>
      <c r="C1" s="38"/>
      <c r="D1" s="38"/>
      <c r="E1" s="38"/>
      <c r="F1" s="38"/>
      <c r="G1" s="38"/>
      <c r="H1" s="38"/>
      <c r="I1" s="38"/>
      <c r="J1" s="39"/>
    </row>
    <row r="2" spans="1:11" ht="18">
      <c r="A2" s="40" t="s">
        <v>5</v>
      </c>
      <c r="B2" s="41"/>
      <c r="C2" s="41"/>
      <c r="D2" s="41"/>
      <c r="E2" s="41"/>
      <c r="F2" s="41"/>
      <c r="G2" s="41"/>
      <c r="H2" s="41"/>
      <c r="I2" s="41"/>
      <c r="J2" s="42"/>
      <c r="K2" s="5"/>
    </row>
    <row r="3" spans="1:10" ht="12.75">
      <c r="A3" s="7"/>
      <c r="B3" s="2"/>
      <c r="C3" s="2"/>
      <c r="D3" s="2"/>
      <c r="E3" s="2"/>
      <c r="F3" s="2"/>
      <c r="G3" s="2"/>
      <c r="H3" s="2"/>
      <c r="I3" s="2"/>
      <c r="J3" s="8"/>
    </row>
    <row r="4" spans="1:10" ht="12.75" customHeight="1">
      <c r="A4" s="9" t="s">
        <v>11</v>
      </c>
      <c r="B4" s="11">
        <v>30000001</v>
      </c>
      <c r="C4" s="2"/>
      <c r="D4" s="46" t="s">
        <v>8</v>
      </c>
      <c r="E4" s="47"/>
      <c r="F4" s="47"/>
      <c r="G4" s="43" t="s">
        <v>1</v>
      </c>
      <c r="H4" s="43"/>
      <c r="I4" s="15" t="s">
        <v>0</v>
      </c>
      <c r="J4" s="51" t="s">
        <v>12</v>
      </c>
    </row>
    <row r="5" spans="1:10" ht="12.75">
      <c r="A5" s="7"/>
      <c r="B5" s="2"/>
      <c r="C5" s="2"/>
      <c r="D5" s="16">
        <v>0</v>
      </c>
      <c r="E5" s="17" t="s">
        <v>3</v>
      </c>
      <c r="F5" s="16">
        <v>30000</v>
      </c>
      <c r="G5" s="44" t="s">
        <v>2</v>
      </c>
      <c r="H5" s="45"/>
      <c r="I5" s="16">
        <v>500</v>
      </c>
      <c r="J5" s="51"/>
    </row>
    <row r="6" spans="1:10" ht="12.75">
      <c r="A6" s="20" t="s">
        <v>4</v>
      </c>
      <c r="B6" s="2"/>
      <c r="C6" s="2"/>
      <c r="D6" s="16">
        <v>30000</v>
      </c>
      <c r="E6" s="17" t="s">
        <v>3</v>
      </c>
      <c r="F6" s="16">
        <v>45000</v>
      </c>
      <c r="G6" s="18">
        <v>6.5</v>
      </c>
      <c r="H6" s="19"/>
      <c r="I6" s="16">
        <f>IF(B4&lt;=D6,0,IF(B4&gt;F6,(F6-D6)/1000*G6,ROUNDUP(B4-D6,-3)/1000*G6))</f>
        <v>97.5</v>
      </c>
      <c r="J6" s="51"/>
    </row>
    <row r="7" spans="1:10" ht="12.75">
      <c r="A7" s="21" t="s">
        <v>6</v>
      </c>
      <c r="B7" s="4">
        <f>SUM(I5:I13)</f>
        <v>52401.25</v>
      </c>
      <c r="C7" s="2"/>
      <c r="D7" s="16">
        <v>45000</v>
      </c>
      <c r="E7" s="17" t="s">
        <v>3</v>
      </c>
      <c r="F7" s="16">
        <v>100000</v>
      </c>
      <c r="G7" s="18">
        <v>5.5</v>
      </c>
      <c r="H7" s="19"/>
      <c r="I7" s="16">
        <f>IF(B4&lt;=D7,0,IF(B4&gt;F7,(F7-D7)/1000*G7,ROUNDUP(B4-D7,-3)/1000*G7))</f>
        <v>302.5</v>
      </c>
      <c r="J7" s="51"/>
    </row>
    <row r="8" spans="1:10" ht="12.75">
      <c r="A8" s="21" t="s">
        <v>7</v>
      </c>
      <c r="B8" s="4">
        <f>SUM(I15:I23)</f>
        <v>50366.25</v>
      </c>
      <c r="C8" s="3"/>
      <c r="D8" s="16">
        <v>100000</v>
      </c>
      <c r="E8" s="17" t="s">
        <v>3</v>
      </c>
      <c r="F8" s="16">
        <v>500000</v>
      </c>
      <c r="G8" s="18">
        <v>5</v>
      </c>
      <c r="H8" s="19"/>
      <c r="I8" s="16">
        <f>IF(B4&lt;=D8,0,IF(B4&gt;F8,(F8-D8)/1000*G8,ROUNDUP(B4-D8,-3)/1000*G8))</f>
        <v>2000</v>
      </c>
      <c r="J8" s="51"/>
    </row>
    <row r="9" spans="1:10" ht="12.75">
      <c r="A9" s="21" t="s">
        <v>13</v>
      </c>
      <c r="B9" s="4">
        <f>B7*1.1</f>
        <v>57641.37500000001</v>
      </c>
      <c r="C9" s="2"/>
      <c r="D9" s="16">
        <v>500000</v>
      </c>
      <c r="E9" s="17" t="s">
        <v>3</v>
      </c>
      <c r="F9" s="16">
        <v>1000000</v>
      </c>
      <c r="G9" s="18">
        <v>4</v>
      </c>
      <c r="H9" s="19"/>
      <c r="I9" s="16">
        <f>IF(B4&lt;=D9,0,IF(B4&gt;F9,(F9-D9)/1000*G9,ROUNDUP(B4-D9,-3)/1000*G9))</f>
        <v>2000</v>
      </c>
      <c r="J9" s="51"/>
    </row>
    <row r="10" spans="1:10" ht="12.75">
      <c r="A10" s="21" t="s">
        <v>14</v>
      </c>
      <c r="B10" s="4">
        <f>B8*1.1</f>
        <v>55402.87500000001</v>
      </c>
      <c r="C10" s="2"/>
      <c r="D10" s="16">
        <v>1000000</v>
      </c>
      <c r="E10" s="17" t="s">
        <v>3</v>
      </c>
      <c r="F10" s="16">
        <v>2000000</v>
      </c>
      <c r="G10" s="18">
        <v>3</v>
      </c>
      <c r="H10" s="19"/>
      <c r="I10" s="16">
        <f>IF(B4&lt;=D10,0,IF(B4&gt;F10,(F10-D10)/1000*G10,ROUNDUP(B4-D10,-3)/1000*G10))</f>
        <v>3000</v>
      </c>
      <c r="J10" s="51"/>
    </row>
    <row r="11" spans="1:10" ht="12.75">
      <c r="A11" s="21"/>
      <c r="B11" s="31"/>
      <c r="C11" s="2"/>
      <c r="D11" s="16">
        <v>2000000</v>
      </c>
      <c r="E11" s="17" t="s">
        <v>3</v>
      </c>
      <c r="F11" s="16">
        <v>7000000</v>
      </c>
      <c r="G11" s="18">
        <v>2</v>
      </c>
      <c r="H11" s="19"/>
      <c r="I11" s="16">
        <f>IF(B4&lt;=D11,0,IF(B4&gt;F11,(F11-D11)/1000*G11,ROUNDUP(B4-D11,-3)/1000*G11))</f>
        <v>10000</v>
      </c>
      <c r="J11" s="51"/>
    </row>
    <row r="12" spans="1:10" ht="12.75">
      <c r="A12" s="21"/>
      <c r="B12" s="31"/>
      <c r="C12" s="2"/>
      <c r="D12" s="16">
        <v>7000000</v>
      </c>
      <c r="E12" s="17" t="s">
        <v>3</v>
      </c>
      <c r="F12" s="16">
        <v>30000000</v>
      </c>
      <c r="G12" s="18">
        <v>1.5</v>
      </c>
      <c r="H12" s="19"/>
      <c r="I12" s="16">
        <f>IF(B4&lt;=D12,0,IF(B4&gt;F12,(F12-D12)/1000*G12,ROUNDUP(B4-D12,-3)/1000*G12))</f>
        <v>34500</v>
      </c>
      <c r="J12" s="51"/>
    </row>
    <row r="13" spans="1:10" ht="12.75">
      <c r="A13" s="21"/>
      <c r="B13" s="31"/>
      <c r="C13" s="2"/>
      <c r="D13" s="16">
        <v>30000000</v>
      </c>
      <c r="E13" s="17"/>
      <c r="F13" s="17"/>
      <c r="G13" s="30">
        <v>1.25</v>
      </c>
      <c r="H13" s="19"/>
      <c r="I13" s="16">
        <f>IF(B4&lt;=D13,0,ROUNDUP(B4-D13,-3)/1000*G13)</f>
        <v>1.25</v>
      </c>
      <c r="J13" s="51"/>
    </row>
    <row r="14" spans="1:10" ht="12.75">
      <c r="A14" s="21"/>
      <c r="B14" s="31"/>
      <c r="C14" s="2"/>
      <c r="D14" s="46" t="s">
        <v>9</v>
      </c>
      <c r="E14" s="47"/>
      <c r="F14" s="47"/>
      <c r="G14" s="43" t="s">
        <v>1</v>
      </c>
      <c r="H14" s="43"/>
      <c r="I14" s="15" t="s">
        <v>0</v>
      </c>
      <c r="J14" s="51"/>
    </row>
    <row r="15" spans="1:10" ht="12.75">
      <c r="A15" s="7"/>
      <c r="B15" s="31"/>
      <c r="C15" s="2"/>
      <c r="D15" s="16">
        <v>0</v>
      </c>
      <c r="E15" s="17" t="s">
        <v>3</v>
      </c>
      <c r="F15" s="16">
        <v>30000</v>
      </c>
      <c r="G15" s="44" t="s">
        <v>2</v>
      </c>
      <c r="H15" s="45"/>
      <c r="I15" s="16">
        <v>450</v>
      </c>
      <c r="J15" s="51"/>
    </row>
    <row r="16" spans="1:10" ht="12.75">
      <c r="A16" s="7"/>
      <c r="B16" s="31"/>
      <c r="C16" s="2"/>
      <c r="D16" s="16">
        <v>30000</v>
      </c>
      <c r="E16" s="17" t="s">
        <v>3</v>
      </c>
      <c r="F16" s="16">
        <v>45000</v>
      </c>
      <c r="G16" s="18">
        <v>5.25</v>
      </c>
      <c r="H16" s="19"/>
      <c r="I16" s="16">
        <f>IF(B4&lt;=D16,0,IF(B4&gt;F16,(F16-D16)/1000*G16,ROUNDUP(B4-D16,-3)/1000*G16))</f>
        <v>78.75</v>
      </c>
      <c r="J16" s="51"/>
    </row>
    <row r="17" spans="1:10" ht="12.75">
      <c r="A17" s="21"/>
      <c r="B17" s="31"/>
      <c r="C17" s="2"/>
      <c r="D17" s="16">
        <v>45000</v>
      </c>
      <c r="E17" s="17" t="s">
        <v>3</v>
      </c>
      <c r="F17" s="16">
        <v>100000</v>
      </c>
      <c r="G17" s="18">
        <v>4.75</v>
      </c>
      <c r="H17" s="19"/>
      <c r="I17" s="16">
        <f>IF(B4&lt;=D17,0,IF(B4&gt;F17,(F17-D17)/1000*G17,ROUNDUP(B4-D17,-3)/1000*G17))</f>
        <v>261.25</v>
      </c>
      <c r="J17" s="51"/>
    </row>
    <row r="18" spans="1:10" ht="13.5" thickBot="1">
      <c r="A18" s="24"/>
      <c r="B18" s="36"/>
      <c r="C18" s="10"/>
      <c r="D18" s="25">
        <v>100000</v>
      </c>
      <c r="E18" s="26" t="s">
        <v>3</v>
      </c>
      <c r="F18" s="25">
        <v>500000</v>
      </c>
      <c r="G18" s="27">
        <v>4.25</v>
      </c>
      <c r="H18" s="28"/>
      <c r="I18" s="25">
        <f>IF(B4&lt;=D18,0,IF(B4&gt;F18,(F18-D18)/1000*G18,ROUNDUP(B4-D18,-3)/1000*G18))</f>
        <v>1700</v>
      </c>
      <c r="J18" s="52"/>
    </row>
    <row r="19" spans="1:10" ht="12.75">
      <c r="A19" s="7"/>
      <c r="B19" s="2"/>
      <c r="C19" s="2"/>
      <c r="D19" s="16">
        <v>500000</v>
      </c>
      <c r="E19" s="17" t="s">
        <v>3</v>
      </c>
      <c r="F19" s="16">
        <v>1000000</v>
      </c>
      <c r="G19" s="18">
        <v>3.75</v>
      </c>
      <c r="H19" s="19"/>
      <c r="I19" s="16">
        <f>IF(B4&lt;=D19,0,IF(B4&gt;F19,(F19-D19)/1000*G19,ROUNDUP(B4-D19,-3)/1000*G19))</f>
        <v>1875</v>
      </c>
      <c r="J19" s="35"/>
    </row>
    <row r="20" spans="1:10" ht="12.75">
      <c r="A20" s="23"/>
      <c r="B20" s="12"/>
      <c r="C20" s="2"/>
      <c r="D20" s="16">
        <v>1000000</v>
      </c>
      <c r="E20" s="17" t="s">
        <v>3</v>
      </c>
      <c r="F20" s="16">
        <v>2000000</v>
      </c>
      <c r="G20" s="18">
        <v>2.75</v>
      </c>
      <c r="H20" s="19"/>
      <c r="I20" s="16">
        <f>IF(B4&lt;=D20,0,IF(B4&gt;F20,(F20-D20)/1000*G20,ROUNDUP(B4-D20,-3)/1000*G20))</f>
        <v>2750</v>
      </c>
      <c r="J20" s="35"/>
    </row>
    <row r="21" spans="1:10" ht="12.75">
      <c r="A21" s="22"/>
      <c r="B21" s="12"/>
      <c r="C21" s="2"/>
      <c r="D21" s="16">
        <v>2000000</v>
      </c>
      <c r="E21" s="17" t="s">
        <v>3</v>
      </c>
      <c r="F21" s="16">
        <v>7000000</v>
      </c>
      <c r="G21" s="18">
        <v>1.75</v>
      </c>
      <c r="H21" s="19"/>
      <c r="I21" s="16">
        <f>IF(B4&lt;=D21,0,IF(B4&gt;F21,(F21-D21)/1000*G21,ROUNDUP(B4-D21,-3)/1000*G21))</f>
        <v>8750</v>
      </c>
      <c r="J21" s="35"/>
    </row>
    <row r="22" spans="1:10" ht="12.75">
      <c r="A22" s="22"/>
      <c r="B22" s="12"/>
      <c r="C22" s="2"/>
      <c r="D22" s="16">
        <v>7000000</v>
      </c>
      <c r="E22" s="17" t="s">
        <v>3</v>
      </c>
      <c r="F22" s="16">
        <v>30000000</v>
      </c>
      <c r="G22" s="18">
        <v>1.5</v>
      </c>
      <c r="H22" s="19"/>
      <c r="I22" s="16">
        <f>IF(B4&lt;=D22,0,IF(B4&gt;F22,(F22-D22)/1000*G22,ROUNDUP(B4-D22,-3)/1000*G22))</f>
        <v>34500</v>
      </c>
      <c r="J22" s="35"/>
    </row>
    <row r="23" spans="1:10" ht="12.75">
      <c r="A23" s="2"/>
      <c r="B23" s="2"/>
      <c r="C23" s="2"/>
      <c r="D23" s="53">
        <v>30000000</v>
      </c>
      <c r="E23" s="17"/>
      <c r="F23" s="17"/>
      <c r="G23" s="32">
        <v>1.25</v>
      </c>
      <c r="H23" s="33"/>
      <c r="I23" s="16">
        <f>IF(B4&lt;=D23,0,ROUNDUP(B4-D23,-3)/1000*G23)</f>
        <v>1.25</v>
      </c>
      <c r="J23" s="29"/>
    </row>
    <row r="24" spans="1:10" ht="12.75">
      <c r="A24" s="2"/>
      <c r="B24" s="2"/>
      <c r="C24" s="2"/>
      <c r="D24" s="46"/>
      <c r="E24" s="47"/>
      <c r="F24" s="47"/>
      <c r="G24" s="48"/>
      <c r="H24" s="48"/>
      <c r="I24" s="2"/>
      <c r="J24" s="2"/>
    </row>
    <row r="25" spans="1:10" ht="12.75">
      <c r="A25" s="2"/>
      <c r="B25" s="2"/>
      <c r="C25" s="2"/>
      <c r="D25" s="47"/>
      <c r="E25" s="47"/>
      <c r="F25" s="47"/>
      <c r="G25" s="49"/>
      <c r="H25" s="49"/>
      <c r="I25" s="2"/>
      <c r="J25" s="2"/>
    </row>
    <row r="26" spans="1:10" ht="12.75">
      <c r="A26" s="2"/>
      <c r="B26" s="2"/>
      <c r="C26" s="2"/>
      <c r="D26" s="46"/>
      <c r="E26" s="46"/>
      <c r="F26" s="46"/>
      <c r="G26" s="34"/>
      <c r="H26" s="34"/>
      <c r="I26" s="2"/>
      <c r="J26" s="2"/>
    </row>
    <row r="27" spans="1:9" ht="12.75">
      <c r="A27" s="2"/>
      <c r="B27" s="2"/>
      <c r="C27" s="2"/>
      <c r="D27" s="47"/>
      <c r="E27" s="47"/>
      <c r="F27" s="47"/>
      <c r="G27" s="49"/>
      <c r="H27" s="50"/>
      <c r="I27" s="2"/>
    </row>
    <row r="28" spans="1:9" ht="12.75">
      <c r="A28" s="2"/>
      <c r="B28" s="2"/>
      <c r="C28" s="2"/>
      <c r="D28" s="46"/>
      <c r="E28" s="47"/>
      <c r="F28" s="47"/>
      <c r="G28" s="48"/>
      <c r="H28" s="48"/>
      <c r="I28" s="2"/>
    </row>
    <row r="29" spans="1:9" ht="12.75">
      <c r="A29" s="2"/>
      <c r="B29" s="2"/>
      <c r="C29" s="2"/>
      <c r="D29" s="47"/>
      <c r="E29" s="47"/>
      <c r="F29" s="47"/>
      <c r="G29" s="49"/>
      <c r="H29" s="49"/>
      <c r="I29" s="2"/>
    </row>
    <row r="30" spans="1:9" ht="12.75">
      <c r="A30" s="2"/>
      <c r="B30" s="2"/>
      <c r="C30" s="2"/>
      <c r="D30" s="13"/>
      <c r="E30" s="14"/>
      <c r="F30" s="14"/>
      <c r="G30" s="34"/>
      <c r="H30" s="34"/>
      <c r="I30" s="2"/>
    </row>
    <row r="31" spans="1:9" ht="12.75">
      <c r="A31" s="2"/>
      <c r="B31" s="2"/>
      <c r="C31" s="2"/>
      <c r="D31" s="14"/>
      <c r="E31" s="14"/>
      <c r="F31" s="14"/>
      <c r="G31" s="49"/>
      <c r="H31" s="50"/>
      <c r="I31" s="2"/>
    </row>
    <row r="32" spans="1:9" ht="12.75">
      <c r="A32" s="2"/>
      <c r="B32" s="2"/>
      <c r="C32" s="2"/>
      <c r="D32" s="46"/>
      <c r="E32" s="47"/>
      <c r="F32" s="47"/>
      <c r="G32" s="48"/>
      <c r="H32" s="48"/>
      <c r="I32" s="2"/>
    </row>
  </sheetData>
  <sheetProtection password="DACB" sheet="1" selectLockedCells="1"/>
  <mergeCells count="23">
    <mergeCell ref="D24:F24"/>
    <mergeCell ref="D28:F28"/>
    <mergeCell ref="D26:F26"/>
    <mergeCell ref="G24:H24"/>
    <mergeCell ref="G28:H28"/>
    <mergeCell ref="G32:H32"/>
    <mergeCell ref="G31:H31"/>
    <mergeCell ref="G29:H29"/>
    <mergeCell ref="G27:H27"/>
    <mergeCell ref="G25:H25"/>
    <mergeCell ref="D32:F32"/>
    <mergeCell ref="D25:F25"/>
    <mergeCell ref="D29:F29"/>
    <mergeCell ref="D27:F27"/>
    <mergeCell ref="B1:J1"/>
    <mergeCell ref="A2:J2"/>
    <mergeCell ref="G4:H4"/>
    <mergeCell ref="G14:H14"/>
    <mergeCell ref="G5:H5"/>
    <mergeCell ref="D4:F4"/>
    <mergeCell ref="D14:F14"/>
    <mergeCell ref="J4:J18"/>
    <mergeCell ref="G15:H15"/>
  </mergeCells>
  <dataValidations count="1">
    <dataValidation errorStyle="warning" allowBlank="1" showInputMessage="1" showErrorMessage="1" errorTitle="Over Liability Limit" error="Liability is over $200,000 - Rate does not apply." sqref="B18"/>
  </dataValidations>
  <printOptions/>
  <pageMargins left="0.45" right="0.2" top="0.45" bottom="0.17" header="0.22" footer="0.17"/>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First American Title Insurance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 Rate Calculator</dc:title>
  <dc:subject/>
  <dc:creator/>
  <cp:keywords/>
  <dc:description/>
  <cp:lastModifiedBy>cheffner</cp:lastModifiedBy>
  <cp:lastPrinted>2006-09-28T20:14:37Z</cp:lastPrinted>
  <dcterms:created xsi:type="dcterms:W3CDTF">2004-04-13T15:31:30Z</dcterms:created>
  <dcterms:modified xsi:type="dcterms:W3CDTF">2012-05-02T20:17:11Z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2012-05-02T04:00:00Z</vt:filetime>
  </property>
  <property fmtid="{D5CDD505-2E9C-101B-9397-08002B2CF9AE}" pid="3" name="Document number">
    <vt:lpwstr>Version 1.1</vt:lpwstr>
  </property>
  <property fmtid="{D5CDD505-2E9C-101B-9397-08002B2CF9AE}" pid="4" name="Division">
    <vt:lpwstr>First American Title Insurance Company</vt:lpwstr>
  </property>
</Properties>
</file>